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AVORO\BUCA 7 GENNAIO 2015\PROGRAMMAZIONI_PIANI_ RICHIESTE_ACCREDITAMENTI\2022\"/>
    </mc:Choice>
  </mc:AlternateContent>
  <bookViews>
    <workbookView xWindow="0" yWindow="0" windowWidth="24000" windowHeight="9735" tabRatio="868"/>
  </bookViews>
  <sheets>
    <sheet name="riepilogo" sheetId="46" r:id="rId1"/>
  </sheets>
  <externalReferences>
    <externalReference r:id="rId2"/>
  </externalReferences>
  <definedNames>
    <definedName name="_xlnm._FilterDatabase" localSheetId="0" hidden="1">riepilogo!$A$2:$F$2</definedName>
  </definedNames>
  <calcPr calcId="152511"/>
</workbook>
</file>

<file path=xl/calcChain.xml><?xml version="1.0" encoding="utf-8"?>
<calcChain xmlns="http://schemas.openxmlformats.org/spreadsheetml/2006/main">
  <c r="D23" i="46" l="1"/>
  <c r="D22" i="46"/>
  <c r="D21" i="46"/>
  <c r="D18" i="46"/>
  <c r="D16" i="46"/>
  <c r="D14" i="46"/>
  <c r="D13" i="46"/>
  <c r="D12" i="46"/>
  <c r="D10" i="46"/>
  <c r="D7" i="46"/>
  <c r="D5" i="46"/>
  <c r="D4" i="46"/>
</calcChain>
</file>

<file path=xl/sharedStrings.xml><?xml version="1.0" encoding="utf-8"?>
<sst xmlns="http://schemas.openxmlformats.org/spreadsheetml/2006/main" count="62" uniqueCount="44">
  <si>
    <t>utenze energia elettrica</t>
  </si>
  <si>
    <t>utenze acqua</t>
  </si>
  <si>
    <t>utenze gas</t>
  </si>
  <si>
    <t>utenze telefoniche</t>
  </si>
  <si>
    <t>carta, cancelleria, stampati</t>
  </si>
  <si>
    <t>materiale informatico</t>
  </si>
  <si>
    <t>Voce di costo</t>
  </si>
  <si>
    <t>Beni di consumo</t>
  </si>
  <si>
    <t>Servizi e utenze</t>
  </si>
  <si>
    <t>oneri accessori su locazioni</t>
  </si>
  <si>
    <t>pulizie</t>
  </si>
  <si>
    <t>Tasse</t>
  </si>
  <si>
    <t>smaltimento rifiuti</t>
  </si>
  <si>
    <t>combustibili per riscaldamento</t>
  </si>
  <si>
    <t>assistenza informatica</t>
  </si>
  <si>
    <t>canoni conduzione SBN</t>
  </si>
  <si>
    <t>licenze e noleggi</t>
  </si>
  <si>
    <t>Servizi</t>
  </si>
  <si>
    <t>Immobilizzazioni</t>
  </si>
  <si>
    <t>materiale igienico e sanitario</t>
  </si>
  <si>
    <t>Categoria di costo</t>
  </si>
  <si>
    <t>acquisto patrimonio bibliografico</t>
  </si>
  <si>
    <t>acquisto, manut. straord. hardware</t>
  </si>
  <si>
    <t>acquisto, manut. straord. software</t>
  </si>
  <si>
    <t xml:space="preserve">attività e strumenti di supporto alla catalogazione </t>
  </si>
  <si>
    <t>CAPITOLO</t>
  </si>
  <si>
    <t>BIBLIOTECA ……………</t>
  </si>
  <si>
    <t>Costi 2021</t>
  </si>
  <si>
    <t>Richiesta 2022</t>
  </si>
  <si>
    <t>Note al fabbisogno 2022</t>
  </si>
  <si>
    <t>Vari</t>
  </si>
  <si>
    <t>interventi a salvaguardia del patrimonio bibliografico (SPECIFICARE IN NOTA)</t>
  </si>
  <si>
    <t>altri beni di consumo (SPECIFICARE IN NOTA)</t>
  </si>
  <si>
    <t>altri servizi e utenze (SPECIFICARE IN NOTA)</t>
  </si>
  <si>
    <t>altre imposte e tasse (SPECIFICARE IN NOTA)</t>
  </si>
  <si>
    <t>altri servizi informatici (SPECIFICARE IN NOTA)</t>
  </si>
  <si>
    <t>altri acquisti informatici (SPECIFICARE IN NOTA)</t>
  </si>
  <si>
    <t>raccolta e smaltimento toner esausti</t>
  </si>
  <si>
    <t>UNIVERSITARIA DI CAGLIARI</t>
  </si>
  <si>
    <t>disinfestazione materiale bibliografico</t>
  </si>
  <si>
    <t xml:space="preserve"> materiale hw vario</t>
  </si>
  <si>
    <t>decurtazione a causa carenza biliotecari</t>
  </si>
  <si>
    <t>servizio di supporto alla vigilanza dei locali e del patrimonio custodito</t>
  </si>
  <si>
    <t>incremento previsto in ragione del graduale rintro in servizio del personale e dell'aumento dei costi in bolletta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</si>
</sst>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"/>
  </numFmts>
  <fonts count="8" x14ac:knownFonts="1">
    <font>
      <sz val="10"/>
      <name val="Arial"/>
    </font>
    <font>
      <sz val="10"/>
      <name val="Arial"/>
      <family val="2"/>
    </font>
    <font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4" fontId="4" fillId="3" borderId="2" xfId="0" applyNumberFormat="1" applyFont="1" applyFill="1" applyBorder="1" applyAlignment="1"/>
    <xf numFmtId="0" fontId="5" fillId="0" borderId="0" xfId="0" applyFont="1"/>
    <xf numFmtId="0" fontId="5" fillId="0" borderId="0" xfId="0" applyFont="1" applyAlignment="1">
      <alignment vertical="center"/>
    </xf>
    <xf numFmtId="4" fontId="5" fillId="0" borderId="0" xfId="0" applyNumberFormat="1" applyFont="1" applyAlignment="1"/>
    <xf numFmtId="0" fontId="5" fillId="0" borderId="0" xfId="0" applyFont="1" applyAlignment="1"/>
    <xf numFmtId="0" fontId="6" fillId="0" borderId="0" xfId="0" applyFont="1" applyBorder="1" applyAlignment="1">
      <alignment vertical="center"/>
    </xf>
    <xf numFmtId="4" fontId="4" fillId="3" borderId="3" xfId="0" applyNumberFormat="1" applyFont="1" applyFill="1" applyBorder="1" applyAlignment="1"/>
    <xf numFmtId="4" fontId="4" fillId="2" borderId="4" xfId="0" applyNumberFormat="1" applyFont="1" applyFill="1" applyBorder="1" applyAlignment="1"/>
    <xf numFmtId="4" fontId="4" fillId="2" borderId="5" xfId="0" applyNumberFormat="1" applyFont="1" applyFill="1" applyBorder="1" applyAlignment="1"/>
    <xf numFmtId="4" fontId="4" fillId="4" borderId="3" xfId="0" applyNumberFormat="1" applyFont="1" applyFill="1" applyBorder="1" applyAlignment="1"/>
    <xf numFmtId="4" fontId="4" fillId="4" borderId="2" xfId="0" applyNumberFormat="1" applyFont="1" applyFill="1" applyBorder="1" applyAlignment="1"/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4" fontId="4" fillId="4" borderId="10" xfId="0" applyNumberFormat="1" applyFont="1" applyFill="1" applyBorder="1" applyAlignment="1"/>
    <xf numFmtId="4" fontId="4" fillId="3" borderId="10" xfId="0" applyNumberFormat="1" applyFont="1" applyFill="1" applyBorder="1" applyAlignment="1"/>
    <xf numFmtId="4" fontId="4" fillId="2" borderId="11" xfId="0" applyNumberFormat="1" applyFont="1" applyFill="1" applyBorder="1" applyAlignment="1"/>
    <xf numFmtId="4" fontId="4" fillId="2" borderId="11" xfId="0" applyNumberFormat="1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4" fillId="2" borderId="10" xfId="0" applyFont="1" applyFill="1" applyBorder="1" applyAlignment="1">
      <alignment vertical="center"/>
    </xf>
  </cellXfs>
  <cellStyles count="3">
    <cellStyle name="Euro" xfId="1"/>
    <cellStyle name="Normale" xfId="0" builtinId="0"/>
    <cellStyle name="Normale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BBISOGNI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bbisogni 2002"/>
      <sheetName val="3529_2_41"/>
      <sheetName val="3530_PG50_127"/>
      <sheetName val="3530_PG_55_OA_37"/>
      <sheetName val="3530_PG55_160"/>
      <sheetName val="3530_PG_56_97"/>
      <sheetName val="3530_PG_56_181"/>
      <sheetName val="3600_PG1_OA_36"/>
      <sheetName val="3600_PG1_OA_72"/>
      <sheetName val="3600_PG1_OA_78"/>
      <sheetName val="7460_PG_2_OA_55"/>
      <sheetName val="7751_PG_1_OA_36"/>
      <sheetName val="7751_R_PG1_OA_52"/>
      <sheetName val="7771_PG_1_OA_37"/>
      <sheetName val="8108_PG_7_OA_21"/>
      <sheetName val="1321_CALCOLO E 2020"/>
      <sheetName val="1321_ANNO_2021"/>
      <sheetName val="Foglio2"/>
    </sheetNames>
    <sheetDataSet>
      <sheetData sheetId="0"/>
      <sheetData sheetId="1">
        <row r="5">
          <cell r="E5">
            <v>1166</v>
          </cell>
        </row>
      </sheetData>
      <sheetData sheetId="2">
        <row r="3">
          <cell r="C3">
            <v>2693</v>
          </cell>
        </row>
      </sheetData>
      <sheetData sheetId="3">
        <row r="12">
          <cell r="E12">
            <v>4050.4</v>
          </cell>
        </row>
        <row r="18">
          <cell r="E18">
            <v>390.4</v>
          </cell>
        </row>
        <row r="21">
          <cell r="E21">
            <v>437.37</v>
          </cell>
        </row>
      </sheetData>
      <sheetData sheetId="4">
        <row r="9">
          <cell r="E9">
            <v>647.45000000000005</v>
          </cell>
        </row>
        <row r="11">
          <cell r="E11">
            <v>91.5</v>
          </cell>
        </row>
        <row r="15">
          <cell r="E15">
            <v>1774.99</v>
          </cell>
        </row>
        <row r="18">
          <cell r="E18">
            <v>504.1</v>
          </cell>
        </row>
        <row r="23">
          <cell r="E23">
            <v>91.5</v>
          </cell>
        </row>
      </sheetData>
      <sheetData sheetId="5">
        <row r="6">
          <cell r="D6">
            <v>403.47</v>
          </cell>
        </row>
        <row r="10">
          <cell r="D10">
            <v>173.81</v>
          </cell>
        </row>
        <row r="24">
          <cell r="D24">
            <v>56.96</v>
          </cell>
        </row>
        <row r="27">
          <cell r="D27">
            <v>369.75</v>
          </cell>
        </row>
        <row r="40">
          <cell r="D40">
            <v>173.20999999999998</v>
          </cell>
        </row>
        <row r="46">
          <cell r="D46">
            <v>268.98</v>
          </cell>
        </row>
        <row r="49">
          <cell r="D49">
            <v>105.01</v>
          </cell>
        </row>
        <row r="55">
          <cell r="D55">
            <v>365.97</v>
          </cell>
        </row>
      </sheetData>
      <sheetData sheetId="6">
        <row r="7">
          <cell r="D7">
            <v>82.57</v>
          </cell>
        </row>
        <row r="14">
          <cell r="D14">
            <v>390.33</v>
          </cell>
        </row>
        <row r="17">
          <cell r="D17">
            <v>134.49</v>
          </cell>
        </row>
      </sheetData>
      <sheetData sheetId="7">
        <row r="3">
          <cell r="C3">
            <v>4879.95</v>
          </cell>
        </row>
        <row r="5">
          <cell r="C5">
            <v>4880</v>
          </cell>
        </row>
        <row r="10">
          <cell r="C10">
            <v>240.05000000000018</v>
          </cell>
        </row>
      </sheetData>
      <sheetData sheetId="8">
        <row r="3">
          <cell r="C3">
            <v>4639.95</v>
          </cell>
        </row>
        <row r="5">
          <cell r="C5">
            <v>4880</v>
          </cell>
        </row>
      </sheetData>
      <sheetData sheetId="9"/>
      <sheetData sheetId="10"/>
      <sheetData sheetId="11">
        <row r="3">
          <cell r="C3">
            <v>915</v>
          </cell>
        </row>
        <row r="7">
          <cell r="C7">
            <v>963.8</v>
          </cell>
        </row>
        <row r="11">
          <cell r="E11" t="str">
            <v>456,2</v>
          </cell>
          <cell r="F11">
            <v>165</v>
          </cell>
        </row>
      </sheetData>
      <sheetData sheetId="12">
        <row r="11">
          <cell r="E11" t="str">
            <v>293,8</v>
          </cell>
        </row>
        <row r="14">
          <cell r="C14">
            <v>1914.18</v>
          </cell>
        </row>
        <row r="16">
          <cell r="C16">
            <v>31.71</v>
          </cell>
        </row>
        <row r="18">
          <cell r="C18">
            <v>938.79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topLeftCell="A3" workbookViewId="0">
      <selection activeCell="F6" sqref="F6"/>
    </sheetView>
  </sheetViews>
  <sheetFormatPr defaultColWidth="9.140625" defaultRowHeight="12.75" x14ac:dyDescent="0.2"/>
  <cols>
    <col min="1" max="1" width="14" style="6" customWidth="1"/>
    <col min="2" max="2" width="18.140625" style="7" customWidth="1"/>
    <col min="3" max="3" width="54.42578125" style="7" customWidth="1"/>
    <col min="4" max="4" width="23.42578125" style="8" customWidth="1"/>
    <col min="5" max="5" width="23.140625" style="9" customWidth="1"/>
    <col min="6" max="6" width="83" style="9" customWidth="1"/>
    <col min="7" max="16384" width="9.140625" style="6"/>
  </cols>
  <sheetData>
    <row r="1" spans="1:6" s="2" customFormat="1" ht="19.5" thickBot="1" x14ac:dyDescent="0.35">
      <c r="A1" s="10" t="s">
        <v>26</v>
      </c>
      <c r="B1" s="30" t="s">
        <v>38</v>
      </c>
      <c r="C1" s="31"/>
      <c r="D1" s="1"/>
      <c r="E1" s="1"/>
      <c r="F1" s="1"/>
    </row>
    <row r="2" spans="1:6" s="4" customFormat="1" ht="15.75" thickBot="1" x14ac:dyDescent="0.3">
      <c r="A2" s="3" t="s">
        <v>25</v>
      </c>
      <c r="B2" s="3" t="s">
        <v>20</v>
      </c>
      <c r="C2" s="3" t="s">
        <v>6</v>
      </c>
      <c r="D2" s="3" t="s">
        <v>27</v>
      </c>
      <c r="E2" s="3" t="s">
        <v>28</v>
      </c>
      <c r="F2" s="3" t="s">
        <v>29</v>
      </c>
    </row>
    <row r="3" spans="1:6" s="4" customFormat="1" ht="15.95" customHeight="1" x14ac:dyDescent="0.25">
      <c r="A3" s="16">
        <v>3530</v>
      </c>
      <c r="B3" s="17" t="s">
        <v>7</v>
      </c>
      <c r="C3" s="18" t="s">
        <v>4</v>
      </c>
      <c r="D3" s="14">
        <v>0</v>
      </c>
      <c r="E3" s="11">
        <v>2000</v>
      </c>
      <c r="F3" s="12"/>
    </row>
    <row r="4" spans="1:6" s="4" customFormat="1" ht="15.95" customHeight="1" x14ac:dyDescent="0.25">
      <c r="A4" s="21">
        <v>3530</v>
      </c>
      <c r="B4" s="22" t="s">
        <v>7</v>
      </c>
      <c r="C4" s="23" t="s">
        <v>19</v>
      </c>
      <c r="D4" s="15">
        <f>'[1]3530_PG55_160'!E9+'[1]3530_PG55_160'!E18</f>
        <v>1151.5500000000002</v>
      </c>
      <c r="E4" s="5">
        <v>3000</v>
      </c>
      <c r="F4" s="13"/>
    </row>
    <row r="5" spans="1:6" s="4" customFormat="1" ht="15.95" customHeight="1" x14ac:dyDescent="0.25">
      <c r="A5" s="19">
        <v>3530</v>
      </c>
      <c r="B5" s="20" t="s">
        <v>7</v>
      </c>
      <c r="C5" s="24" t="s">
        <v>5</v>
      </c>
      <c r="D5" s="25">
        <f>'[1]3530_PG_55_OA_37'!E18+'[1]7751_R_PG1_OA_52'!C18</f>
        <v>1329.19</v>
      </c>
      <c r="E5" s="26">
        <v>2000</v>
      </c>
      <c r="F5" s="27"/>
    </row>
    <row r="6" spans="1:6" s="4" customFormat="1" ht="15.95" customHeight="1" x14ac:dyDescent="0.25">
      <c r="A6" s="19">
        <v>3530</v>
      </c>
      <c r="B6" s="20" t="s">
        <v>7</v>
      </c>
      <c r="C6" s="24" t="s">
        <v>13</v>
      </c>
      <c r="D6" s="25">
        <v>0</v>
      </c>
      <c r="E6" s="26">
        <v>0</v>
      </c>
      <c r="F6" s="27"/>
    </row>
    <row r="7" spans="1:6" s="4" customFormat="1" ht="15.95" customHeight="1" x14ac:dyDescent="0.25">
      <c r="A7" s="19">
        <v>3530</v>
      </c>
      <c r="B7" s="20" t="s">
        <v>7</v>
      </c>
      <c r="C7" s="24" t="s">
        <v>32</v>
      </c>
      <c r="D7" s="25">
        <f>'[1]3529_2_41'!E5+'[1]3530_PG_55_OA_37'!E21+'[1]3530_PG55_160'!E15</f>
        <v>3378.3599999999997</v>
      </c>
      <c r="E7" s="26">
        <v>5000</v>
      </c>
      <c r="F7" s="27"/>
    </row>
    <row r="8" spans="1:6" s="4" customFormat="1" ht="15.95" customHeight="1" x14ac:dyDescent="0.25">
      <c r="A8" s="19">
        <v>3530</v>
      </c>
      <c r="B8" s="20" t="s">
        <v>8</v>
      </c>
      <c r="C8" s="24" t="s">
        <v>9</v>
      </c>
      <c r="D8" s="25"/>
      <c r="E8" s="26"/>
      <c r="F8" s="27"/>
    </row>
    <row r="9" spans="1:6" s="4" customFormat="1" ht="30" customHeight="1" x14ac:dyDescent="0.25">
      <c r="A9" s="19">
        <v>3530</v>
      </c>
      <c r="B9" s="20" t="s">
        <v>8</v>
      </c>
      <c r="C9" s="24" t="s">
        <v>0</v>
      </c>
      <c r="D9" s="25">
        <v>9573.19</v>
      </c>
      <c r="E9" s="26">
        <v>30000</v>
      </c>
      <c r="F9" s="28" t="s">
        <v>43</v>
      </c>
    </row>
    <row r="10" spans="1:6" s="4" customFormat="1" ht="15.95" customHeight="1" x14ac:dyDescent="0.25">
      <c r="A10" s="19">
        <v>3530</v>
      </c>
      <c r="B10" s="20" t="s">
        <v>8</v>
      </c>
      <c r="C10" s="24" t="s">
        <v>1</v>
      </c>
      <c r="D10" s="25">
        <f>'[1]3530_PG_56_97'!D24+'[1]3530_PG_56_97'!D27+'[1]3530_PG_56_97'!D27+'[1]3530_PG_56_97'!D49+'[1]3530_PG_56_97'!D55+'[1]3530_PG_56_181'!D60+'[1]3530_PG_56_181'!D14</f>
        <v>1657.77</v>
      </c>
      <c r="E10" s="26">
        <v>5000</v>
      </c>
      <c r="F10" s="27"/>
    </row>
    <row r="11" spans="1:6" s="4" customFormat="1" ht="15.95" customHeight="1" x14ac:dyDescent="0.25">
      <c r="A11" s="19">
        <v>3530</v>
      </c>
      <c r="B11" s="20" t="s">
        <v>8</v>
      </c>
      <c r="C11" s="24" t="s">
        <v>2</v>
      </c>
      <c r="D11" s="25"/>
      <c r="E11" s="26"/>
      <c r="F11" s="27"/>
    </row>
    <row r="12" spans="1:6" s="4" customFormat="1" ht="15.95" customHeight="1" x14ac:dyDescent="0.25">
      <c r="A12" s="19">
        <v>3530</v>
      </c>
      <c r="B12" s="20" t="s">
        <v>8</v>
      </c>
      <c r="C12" s="24" t="s">
        <v>3</v>
      </c>
      <c r="D12" s="25">
        <f>'[1]3530_PG_56_97'!D6+'[1]3530_PG_56_97'!D10+'[1]3530_PG_56_97'!D46+'[1]3530_PG_56_97'!D40+'[1]3530_PG_56_181'!D7+'[1]3530_PG_56_181'!D17</f>
        <v>1236.53</v>
      </c>
      <c r="E12" s="26">
        <v>2000</v>
      </c>
      <c r="F12" s="27"/>
    </row>
    <row r="13" spans="1:6" s="4" customFormat="1" ht="15.95" customHeight="1" x14ac:dyDescent="0.25">
      <c r="A13" s="19">
        <v>3530</v>
      </c>
      <c r="B13" s="20" t="s">
        <v>8</v>
      </c>
      <c r="C13" s="24" t="s">
        <v>10</v>
      </c>
      <c r="D13" s="25">
        <f>'[1]3530_PG_55_OA_37'!E12*12</f>
        <v>48604.800000000003</v>
      </c>
      <c r="E13" s="26">
        <v>50000</v>
      </c>
      <c r="F13" s="27"/>
    </row>
    <row r="14" spans="1:6" s="4" customFormat="1" ht="15.95" customHeight="1" x14ac:dyDescent="0.25">
      <c r="A14" s="19">
        <v>3530</v>
      </c>
      <c r="B14" s="20" t="s">
        <v>8</v>
      </c>
      <c r="C14" s="24" t="s">
        <v>33</v>
      </c>
      <c r="D14" s="25">
        <f>'[1]3530_PG55_160'!E11+'[1]3530_PG55_160'!E23</f>
        <v>183</v>
      </c>
      <c r="E14" s="26">
        <v>183</v>
      </c>
      <c r="F14" s="27" t="s">
        <v>37</v>
      </c>
    </row>
    <row r="15" spans="1:6" s="4" customFormat="1" ht="15.95" customHeight="1" x14ac:dyDescent="0.25">
      <c r="A15" s="19"/>
      <c r="B15" s="20"/>
      <c r="C15" s="24"/>
      <c r="D15" s="25"/>
      <c r="E15" s="26">
        <v>5000</v>
      </c>
      <c r="F15" s="27" t="s">
        <v>42</v>
      </c>
    </row>
    <row r="16" spans="1:6" s="4" customFormat="1" ht="15.95" customHeight="1" x14ac:dyDescent="0.25">
      <c r="A16" s="19">
        <v>3530</v>
      </c>
      <c r="B16" s="20" t="s">
        <v>11</v>
      </c>
      <c r="C16" s="24" t="s">
        <v>12</v>
      </c>
      <c r="D16" s="25">
        <f>'[1]3530_PG50_127'!C3</f>
        <v>2693</v>
      </c>
      <c r="E16" s="26">
        <v>4000</v>
      </c>
      <c r="F16" s="27"/>
    </row>
    <row r="17" spans="1:6" s="4" customFormat="1" ht="15.95" customHeight="1" x14ac:dyDescent="0.25">
      <c r="A17" s="19">
        <v>3530</v>
      </c>
      <c r="B17" s="20" t="s">
        <v>11</v>
      </c>
      <c r="C17" s="24" t="s">
        <v>34</v>
      </c>
      <c r="D17" s="25"/>
      <c r="E17" s="26"/>
      <c r="F17" s="27"/>
    </row>
    <row r="18" spans="1:6" s="4" customFormat="1" ht="15.95" customHeight="1" x14ac:dyDescent="0.25">
      <c r="A18" s="19">
        <v>3600</v>
      </c>
      <c r="B18" s="20" t="s">
        <v>17</v>
      </c>
      <c r="C18" s="24" t="s">
        <v>14</v>
      </c>
      <c r="D18" s="25">
        <f>'[1]3600_PG1_OA_36'!C3+'[1]3600_PG1_OA_36'!C5+'[1]3600_PG1_OA_36'!C10+'[1]3600_PG1_OA_72'!C3+'[1]3600_PG1_OA_72'!C5</f>
        <v>19519.95</v>
      </c>
      <c r="E18" s="26">
        <v>20000</v>
      </c>
      <c r="F18" s="27"/>
    </row>
    <row r="19" spans="1:6" s="4" customFormat="1" ht="15.95" customHeight="1" x14ac:dyDescent="0.25">
      <c r="A19" s="19">
        <v>3600</v>
      </c>
      <c r="B19" s="20" t="s">
        <v>17</v>
      </c>
      <c r="C19" s="24" t="s">
        <v>15</v>
      </c>
      <c r="D19" s="25"/>
      <c r="E19" s="26"/>
      <c r="F19" s="27"/>
    </row>
    <row r="20" spans="1:6" s="4" customFormat="1" ht="15.95" customHeight="1" x14ac:dyDescent="0.25">
      <c r="A20" s="19">
        <v>3600</v>
      </c>
      <c r="B20" s="20" t="s">
        <v>17</v>
      </c>
      <c r="C20" s="24" t="s">
        <v>16</v>
      </c>
      <c r="D20" s="25">
        <v>1194.3800000000001</v>
      </c>
      <c r="E20" s="26">
        <v>2000</v>
      </c>
      <c r="F20" s="27"/>
    </row>
    <row r="21" spans="1:6" s="4" customFormat="1" ht="15.95" customHeight="1" x14ac:dyDescent="0.25">
      <c r="A21" s="19">
        <v>3600</v>
      </c>
      <c r="B21" s="20" t="s">
        <v>17</v>
      </c>
      <c r="C21" s="24" t="s">
        <v>35</v>
      </c>
      <c r="D21" s="25">
        <f>'[1]7751_R_PG1_OA_52'!C16</f>
        <v>31.71</v>
      </c>
      <c r="E21" s="26">
        <v>40</v>
      </c>
      <c r="F21" s="27"/>
    </row>
    <row r="22" spans="1:6" s="4" customFormat="1" ht="15.95" customHeight="1" x14ac:dyDescent="0.25">
      <c r="A22" s="19">
        <v>7751</v>
      </c>
      <c r="B22" s="20" t="s">
        <v>18</v>
      </c>
      <c r="C22" s="24" t="s">
        <v>22</v>
      </c>
      <c r="D22" s="25">
        <f>'[1]7751_PG_1_OA_36'!C7+'[1]7751_R_PG1_OA_52'!C14</f>
        <v>2877.98</v>
      </c>
      <c r="E22" s="26">
        <v>3500</v>
      </c>
      <c r="F22" s="27"/>
    </row>
    <row r="23" spans="1:6" s="4" customFormat="1" ht="15.95" customHeight="1" x14ac:dyDescent="0.25">
      <c r="A23" s="19">
        <v>7751</v>
      </c>
      <c r="B23" s="20" t="s">
        <v>18</v>
      </c>
      <c r="C23" s="24" t="s">
        <v>23</v>
      </c>
      <c r="D23" s="25">
        <f>'[1]7751_PG_1_OA_36'!C3+'[1]7751_PG_1_OA_36'!E11+'[1]7751_PG_1_OA_36'!F11+'[1]7751_R_PG1_OA_52'!E11</f>
        <v>1830</v>
      </c>
      <c r="E23" s="26">
        <v>2000</v>
      </c>
      <c r="F23" s="27"/>
    </row>
    <row r="24" spans="1:6" s="4" customFormat="1" ht="15.95" customHeight="1" x14ac:dyDescent="0.25">
      <c r="A24" s="19">
        <v>7751</v>
      </c>
      <c r="B24" s="20" t="s">
        <v>18</v>
      </c>
      <c r="C24" s="24" t="s">
        <v>36</v>
      </c>
      <c r="D24" s="25"/>
      <c r="E24" s="26">
        <v>8000</v>
      </c>
      <c r="F24" s="27" t="s">
        <v>40</v>
      </c>
    </row>
    <row r="25" spans="1:6" s="4" customFormat="1" ht="15.95" customHeight="1" x14ac:dyDescent="0.25">
      <c r="A25" s="21">
        <v>7771</v>
      </c>
      <c r="B25" s="22" t="s">
        <v>18</v>
      </c>
      <c r="C25" s="29" t="s">
        <v>21</v>
      </c>
      <c r="D25" s="25">
        <v>19821.46</v>
      </c>
      <c r="E25" s="26">
        <v>10000</v>
      </c>
      <c r="F25" s="27" t="s">
        <v>41</v>
      </c>
    </row>
    <row r="26" spans="1:6" s="4" customFormat="1" ht="15.95" customHeight="1" x14ac:dyDescent="0.25">
      <c r="A26" s="21">
        <v>7771</v>
      </c>
      <c r="B26" s="22" t="s">
        <v>30</v>
      </c>
      <c r="C26" s="32" t="s">
        <v>31</v>
      </c>
      <c r="D26" s="32"/>
      <c r="E26" s="26">
        <v>30000</v>
      </c>
      <c r="F26" s="27" t="s">
        <v>39</v>
      </c>
    </row>
    <row r="27" spans="1:6" s="4" customFormat="1" ht="15.95" customHeight="1" x14ac:dyDescent="0.25">
      <c r="A27" s="19">
        <v>7822</v>
      </c>
      <c r="B27" s="20" t="s">
        <v>17</v>
      </c>
      <c r="C27" s="32" t="s">
        <v>24</v>
      </c>
      <c r="D27" s="32"/>
      <c r="E27" s="26">
        <v>5000</v>
      </c>
      <c r="F27" s="27"/>
    </row>
    <row r="29" spans="1:6" x14ac:dyDescent="0.2">
      <c r="E29" s="8"/>
    </row>
  </sheetData>
  <mergeCells count="2">
    <mergeCell ref="C27:D27"/>
    <mergeCell ref="C26:D26"/>
  </mergeCells>
  <pageMargins left="0.23622047244094491" right="0.23622047244094491" top="0.15748031496062992" bottom="0.35433070866141736" header="0.31496062992125984" footer="0.31496062992125984"/>
  <pageSetup paperSize="8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ROMA</dc:title>
  <dc:subject>PROGRAMMAZIONE98</dc:subject>
  <dc:creator>Ufficio Centrale per i Beni Lib</dc:creator>
  <cp:keywords>STORIA MODERNA</cp:keywords>
  <cp:lastModifiedBy>UTENTE</cp:lastModifiedBy>
  <cp:lastPrinted>2021-01-27T09:15:12Z</cp:lastPrinted>
  <dcterms:created xsi:type="dcterms:W3CDTF">2002-05-03T09:54:27Z</dcterms:created>
  <dcterms:modified xsi:type="dcterms:W3CDTF">2022-01-24T13:01:32Z</dcterms:modified>
</cp:coreProperties>
</file>